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400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<sst xmlns="http://schemas.openxmlformats.org/spreadsheetml/2006/main" count="176" uniqueCount="147">
  <si>
    <t>ОТЧЕТ</t>
  </si>
  <si>
    <t xml:space="preserve">о выполнении управляющей организацией договора управления </t>
  </si>
  <si>
    <t xml:space="preserve">многоквартирным домом № 58 по улице Октябрьская </t>
  </si>
  <si>
    <t>Общая площадь МКД -</t>
  </si>
  <si>
    <t>кв.м</t>
  </si>
  <si>
    <t>Кол-во этажей -</t>
  </si>
  <si>
    <t>Кол-во подъездов-</t>
  </si>
  <si>
    <t>Кол-во квартир-</t>
  </si>
  <si>
    <t>I. Оказание коммунальных услуг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</si>
  <si>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</si>
  <si>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</si>
  <si>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</si>
  <si>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</si>
  <si>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</si>
  <si>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</si>
  <si>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</si>
  <si>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indexed="8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</si>
  <si>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</si>
  <si>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color indexed="8"/>
        <rFont val="Times New Roman"/>
        <family val="1"/>
      </rPr>
      <t>3</t>
    </r>
  </si>
  <si>
    <t>ИТОГО</t>
  </si>
  <si>
    <t xml:space="preserve"> </t>
  </si>
  <si>
    <t>II. Работы (услуги) по содержанию общего имущества многоквартирного дома</t>
  </si>
  <si>
    <t>руб</t>
  </si>
  <si>
    <t>за период с 01.01.2013 г. по 31.12.2013 г.</t>
  </si>
  <si>
    <t>Задолженность на 31.12.2013год, руб</t>
  </si>
  <si>
    <t>Справочно: Задолженность жителей за 2013 год по услуге "содержание и текущий ремонт</t>
  </si>
  <si>
    <t>общего имущества дома" составила на 01.01.2014г-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</si>
  <si>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</si>
  <si>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</si>
  <si>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</si>
  <si>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</si>
  <si>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</si>
  <si>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</si>
  <si>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</si>
  <si>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</si>
  <si>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</si>
  <si>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</si>
  <si>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</si>
  <si>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</si>
  <si>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</si>
  <si>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</si>
  <si>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</si>
  <si>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</si>
  <si>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Вывоз твердых бытовых отходов</t>
  </si>
  <si>
    <t>Проверка и ремонт коллективных приборов учета</t>
  </si>
  <si>
    <t>1 раз в месяц</t>
  </si>
  <si>
    <t>услуги ОГУП "ТТЭР"</t>
  </si>
  <si>
    <t>услуги банка</t>
  </si>
  <si>
    <t>ИТОГО по содержанию общего имущества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</si>
  <si>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</si>
  <si>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</si>
  <si>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</si>
  <si>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январь - декабь</t>
  </si>
  <si>
    <t>май</t>
  </si>
  <si>
    <t>ИТОГО по текущему ремонту общего имущества дома</t>
  </si>
  <si>
    <t>май-август</t>
  </si>
  <si>
    <t xml:space="preserve">январь-декабрь </t>
  </si>
  <si>
    <t>апрель-сентябрь</t>
  </si>
  <si>
    <t xml:space="preserve">Ремонт отмостки: установка опалубки и заливка отмостки бетоном = 5,6м3 </t>
  </si>
  <si>
    <t>Ремонт канализации: замена чугунных труб на полиэтиленовые ф110мм =70,4м</t>
  </si>
  <si>
    <t>май-июнь</t>
  </si>
  <si>
    <t>Ремонт ввода ГВС</t>
  </si>
  <si>
    <t>ноябрь</t>
  </si>
  <si>
    <t>август-сентябрь</t>
  </si>
  <si>
    <t>в том числе</t>
  </si>
  <si>
    <t>жилые помещения</t>
  </si>
  <si>
    <t>нежилые помещения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</si>
  <si>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</si>
  <si>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</si>
  <si>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</si>
  <si>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</si>
  <si>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</si>
  <si>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</si>
  <si>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</si>
  <si>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</si>
  <si>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</si>
  <si>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</si>
  <si>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</si>
  <si>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</si>
  <si>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</si>
  <si>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</si>
  <si>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</si>
  <si>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</si>
  <si>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</si>
  <si>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</si>
  <si>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15.10.2010г.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</si>
  <si>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</si>
  <si>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</si>
  <si>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</si>
  <si>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</si>
  <si>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</si>
  <si>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</si>
  <si>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</si>
  <si>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</si>
  <si>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</si>
  <si>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</si>
  <si>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</si>
  <si>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</si>
  <si>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</si>
  <si>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</si>
  <si>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</si>
  <si>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</si>
  <si>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</si>
  <si>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</si>
  <si>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</si>
  <si>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</si>
  <si>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</si>
  <si>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</si>
  <si>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</si>
  <si>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</si>
  <si>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</si>
  <si>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</si>
  <si>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</si>
  <si>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</si>
  <si>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</si>
  <si>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</si>
  <si>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</si>
  <si>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</si>
  <si>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</si>
  <si>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</si>
  <si>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VII. Работа управляющей организации с письменными обращениями собственников.</t>
  </si>
  <si>
    <t>январь-декабрь</t>
  </si>
  <si>
    <t>Управление МКД</t>
  </si>
  <si>
    <t>05.02.2012 г.</t>
  </si>
  <si>
    <t>12.06.2008 г.</t>
  </si>
  <si>
    <t>15.08.2009 г.</t>
  </si>
  <si>
    <t>Справочно: Задолженность жителей за 2013 год по коммунальным услугам</t>
  </si>
  <si>
    <t>Итого начислено за 2013 год по содержанию и текущему ремонту общего имущества</t>
  </si>
  <si>
    <t xml:space="preserve">Оплачено жителями за содержание и текущий ремонт общего имущества </t>
  </si>
  <si>
    <t>Ревизия и ремонт этажных эл.щитов (27шт),</t>
  </si>
  <si>
    <t>Смена ламп накаливания  на энергосберегающие (42шт)</t>
  </si>
  <si>
    <t>Замена эл. патронов в светильниках МОП (16шт),</t>
  </si>
  <si>
    <t>июнь-август</t>
  </si>
  <si>
    <t>Устройство трубопроводов для полива полисадников,</t>
  </si>
  <si>
    <t xml:space="preserve">Демонтаж, ревизия монтаж задвижек ГВС(3шт),  </t>
  </si>
  <si>
    <t>Капитальный ремонт мягкой кровли(сметная стоимость= 961031руб.)</t>
  </si>
  <si>
    <t>Прочистка лежака канализации в подвале</t>
  </si>
  <si>
    <t>октябрь</t>
  </si>
  <si>
    <t xml:space="preserve">Пуско-наладочные работы по запуску отопления </t>
  </si>
  <si>
    <t>:</t>
  </si>
  <si>
    <t>Прокладка провода ПВС 2х2,5 (35м), замена выключателя (3шт)</t>
  </si>
  <si>
    <t>Прочистка канализации на выходе от лежака ф110мм. к приёмным колодцам колодцам,</t>
  </si>
  <si>
    <t>Привоз песка</t>
  </si>
  <si>
    <t>Покос травы</t>
  </si>
  <si>
    <t>Ремонт межпанельных швов = 200м</t>
  </si>
  <si>
    <t>Демонтаж, поверка (3шт) и монтаж общедомового счетчика ГВС; замена затвора ф100мм=1шт, замена 2шт водомеров</t>
  </si>
  <si>
    <t>Замена запорных и спускных кранов на стояках и чердачных лежаках (11шт),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</si>
</sst>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0">
    <font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4" fontId="27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 quotePrefix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6" fillId="0" borderId="18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" fontId="29" fillId="0" borderId="19" xfId="0" applyNumberFormat="1" applyFont="1" applyBorder="1" applyAlignment="1">
      <alignment horizontal="center"/>
    </xf>
    <xf numFmtId="4" fontId="29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82">
      <selection activeCell="B69" sqref="B69:C69"/>
    </sheetView>
  </sheetViews>
  <sheetFormatPr defaultColWidth="9.00390625" defaultRowHeight="12.75"/>
  <cols>
    <col min="1" max="1" width="20.125" style="0" customWidth="1"/>
    <col min="2" max="3" width="20.625" style="0" customWidth="1"/>
    <col min="4" max="4" width="14.125" style="0" customWidth="1"/>
    <col min="5" max="5" width="13.00390625" style="0" customWidth="1"/>
    <col min="6" max="6" width="14.00390625" style="0" customWidth="1"/>
    <col min="7" max="7" width="13.875" style="0" customWidth="1"/>
    <col min="8" max="8" width="26.375" style="0" customWidth="1"/>
    <col min="13" max="13" width="22.00390625" style="0" customWidth="1"/>
  </cols>
  <sheetData>
    <row r="1" spans="1:7" ht="15.75">
      <c r="A1" s="101" t="s">
        <v>0</v>
      </c>
      <c r="B1" s="101"/>
      <c r="C1" s="101"/>
      <c r="D1" s="101"/>
      <c r="E1" s="101"/>
      <c r="F1" s="101"/>
      <c r="G1" s="101"/>
    </row>
    <row r="2" spans="1:7" ht="15.75">
      <c r="A2" s="101" t="s">
        <v>1</v>
      </c>
      <c r="B2" s="101"/>
      <c r="C2" s="101"/>
      <c r="D2" s="101"/>
      <c r="E2" s="101"/>
      <c r="F2" s="101"/>
      <c r="G2" s="101"/>
    </row>
    <row r="3" spans="1:7" ht="15.75">
      <c r="A3" s="101" t="s">
        <v>2</v>
      </c>
      <c r="B3" s="101"/>
      <c r="C3" s="101"/>
      <c r="D3" s="101"/>
      <c r="E3" s="101"/>
      <c r="F3" s="101"/>
      <c r="G3" s="101"/>
    </row>
    <row r="4" spans="1:7" ht="15.75">
      <c r="A4" s="101" t="s">
        <v>23</v>
      </c>
      <c r="B4" s="101"/>
      <c r="C4" s="101"/>
      <c r="D4" s="101"/>
      <c r="E4" s="101"/>
      <c r="F4" s="101"/>
      <c r="G4" s="10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3</v>
      </c>
      <c r="B6" s="1"/>
      <c r="C6" s="2">
        <v>5859.7</v>
      </c>
      <c r="D6" s="1" t="s">
        <v>4</v>
      </c>
      <c r="E6" s="1"/>
      <c r="F6" s="1"/>
      <c r="G6" s="1"/>
    </row>
    <row r="7" spans="1:7" ht="15.75">
      <c r="A7" s="22" t="s">
        <v>64</v>
      </c>
      <c r="B7" s="22" t="s">
        <v>65</v>
      </c>
      <c r="C7" s="23"/>
      <c r="D7" s="22">
        <v>5859.7</v>
      </c>
      <c r="E7" s="22" t="s">
        <v>4</v>
      </c>
      <c r="F7" s="1"/>
      <c r="G7" s="1"/>
    </row>
    <row r="8" spans="1:7" ht="15.75">
      <c r="A8" s="22"/>
      <c r="B8" s="22" t="s">
        <v>66</v>
      </c>
      <c r="C8" s="23"/>
      <c r="D8" s="22">
        <v>0</v>
      </c>
      <c r="E8" s="22" t="s">
        <v>4</v>
      </c>
      <c r="F8" s="1"/>
      <c r="G8" s="1"/>
    </row>
    <row r="9" spans="1:7" ht="15.75">
      <c r="A9" s="1"/>
      <c r="B9" s="1"/>
      <c r="C9" s="2"/>
      <c r="D9" s="1"/>
      <c r="E9" s="1"/>
      <c r="F9" s="1"/>
      <c r="G9" s="1"/>
    </row>
    <row r="10" spans="1:7" ht="15.75">
      <c r="A10" s="1" t="s">
        <v>5</v>
      </c>
      <c r="B10" s="1">
        <v>9</v>
      </c>
      <c r="C10" s="1"/>
      <c r="D10" s="1"/>
      <c r="E10" s="1"/>
      <c r="F10" s="1"/>
      <c r="G10" s="1"/>
    </row>
    <row r="11" spans="1:7" ht="15.75">
      <c r="A11" s="1" t="s">
        <v>6</v>
      </c>
      <c r="B11" s="1">
        <v>3</v>
      </c>
      <c r="C11" s="1"/>
      <c r="D11" s="1"/>
      <c r="E11" s="1"/>
      <c r="F11" s="1"/>
      <c r="G11" s="1"/>
    </row>
    <row r="12" spans="1:7" ht="15.75">
      <c r="A12" s="1" t="s">
        <v>7</v>
      </c>
      <c r="B12" s="1">
        <v>108</v>
      </c>
      <c r="C12" s="1"/>
      <c r="D12" s="1"/>
      <c r="E12" s="1"/>
      <c r="F12" s="1"/>
      <c r="G12" s="1"/>
    </row>
    <row r="13" spans="1:7" ht="15.75">
      <c r="A13" s="1"/>
      <c r="B13" s="1"/>
      <c r="C13" s="1"/>
      <c r="D13" s="1"/>
      <c r="E13" s="1"/>
      <c r="F13" s="1"/>
      <c r="G13" s="1"/>
    </row>
    <row r="14" spans="1:7" ht="15.75">
      <c r="A14" s="22" t="s">
        <v>67</v>
      </c>
      <c r="B14" s="22"/>
      <c r="C14" s="22"/>
      <c r="D14" s="22"/>
      <c r="E14" s="22">
        <v>796</v>
      </c>
      <c r="F14" s="22" t="s">
        <v>4</v>
      </c>
      <c r="G14" s="1"/>
    </row>
    <row r="15" spans="1:7" ht="15.75">
      <c r="A15" s="22" t="s">
        <v>68</v>
      </c>
      <c r="B15" s="22">
        <v>923.6</v>
      </c>
      <c r="C15" s="22" t="s">
        <v>4</v>
      </c>
      <c r="D15" s="22"/>
      <c r="E15" s="22"/>
      <c r="F15" s="22"/>
      <c r="G15" s="1"/>
    </row>
    <row r="16" spans="1:7" ht="15.75">
      <c r="A16" s="22" t="s">
        <v>69</v>
      </c>
      <c r="B16" s="22"/>
      <c r="C16" s="22"/>
      <c r="D16" s="22">
        <v>2900</v>
      </c>
      <c r="E16" s="22" t="s">
        <v>4</v>
      </c>
      <c r="F16" s="22"/>
      <c r="G16" s="1"/>
    </row>
    <row r="17" spans="1:7" ht="15.75">
      <c r="A17" s="22"/>
      <c r="B17" s="22"/>
      <c r="C17" s="22"/>
      <c r="D17" s="22"/>
      <c r="E17" s="22"/>
      <c r="F17" s="22"/>
      <c r="G17" s="1"/>
    </row>
    <row r="18" spans="1:7" ht="15.75">
      <c r="A18" s="22" t="s">
        <v>70</v>
      </c>
      <c r="B18" s="22"/>
      <c r="C18" s="22"/>
      <c r="D18" s="22"/>
      <c r="E18" s="22"/>
      <c r="F18" s="22"/>
      <c r="G18" s="1"/>
    </row>
    <row r="19" spans="1:7" ht="15.75">
      <c r="A19" s="67" t="s">
        <v>71</v>
      </c>
      <c r="B19" s="67"/>
      <c r="C19" s="67"/>
      <c r="D19" s="67"/>
      <c r="E19" s="67" t="s">
        <v>72</v>
      </c>
      <c r="F19" s="67"/>
      <c r="G19" s="1"/>
    </row>
    <row r="20" spans="1:7" ht="15.75">
      <c r="A20" s="72" t="s">
        <v>73</v>
      </c>
      <c r="B20" s="72"/>
      <c r="C20" s="72"/>
      <c r="D20" s="72"/>
      <c r="E20" s="67" t="s">
        <v>123</v>
      </c>
      <c r="F20" s="67"/>
      <c r="G20" s="1"/>
    </row>
    <row r="21" spans="1:7" ht="15.75">
      <c r="A21" s="72" t="s">
        <v>74</v>
      </c>
      <c r="B21" s="72"/>
      <c r="C21" s="72"/>
      <c r="D21" s="72"/>
      <c r="E21" s="67" t="s">
        <v>124</v>
      </c>
      <c r="F21" s="67"/>
      <c r="G21" s="1"/>
    </row>
    <row r="22" spans="1:7" ht="15.75">
      <c r="A22" s="72" t="s">
        <v>75</v>
      </c>
      <c r="B22" s="72"/>
      <c r="C22" s="72"/>
      <c r="D22" s="72"/>
      <c r="E22" s="67" t="s">
        <v>125</v>
      </c>
      <c r="F22" s="67"/>
      <c r="G22" s="1"/>
    </row>
    <row r="23" spans="1:7" ht="15.75">
      <c r="A23" s="72" t="s">
        <v>76</v>
      </c>
      <c r="B23" s="72"/>
      <c r="C23" s="72"/>
      <c r="D23" s="72"/>
      <c r="E23" s="67" t="s">
        <v>125</v>
      </c>
      <c r="F23" s="67"/>
      <c r="G23" s="1"/>
    </row>
    <row r="24" spans="1:7" ht="15.75">
      <c r="A24" s="22"/>
      <c r="B24" s="22"/>
      <c r="C24" s="22"/>
      <c r="D24" s="22"/>
      <c r="E24" s="22"/>
      <c r="F24" s="22"/>
      <c r="G24" s="1"/>
    </row>
    <row r="25" spans="1:7" ht="15.75">
      <c r="A25" s="22" t="s">
        <v>77</v>
      </c>
      <c r="B25" s="22"/>
      <c r="C25" s="22"/>
      <c r="D25" s="22"/>
      <c r="E25" s="22"/>
      <c r="F25" s="22"/>
      <c r="G25" s="1"/>
    </row>
    <row r="26" spans="1:7" ht="15.75">
      <c r="A26" s="73" t="s">
        <v>78</v>
      </c>
      <c r="B26" s="73"/>
      <c r="C26" s="73" t="s">
        <v>79</v>
      </c>
      <c r="D26" s="73"/>
      <c r="E26" s="73" t="s">
        <v>80</v>
      </c>
      <c r="F26" s="73"/>
      <c r="G26" s="1"/>
    </row>
    <row r="27" spans="1:7" ht="15.75">
      <c r="A27" s="24" t="s">
        <v>81</v>
      </c>
      <c r="B27" s="24"/>
      <c r="C27" s="67">
        <v>94</v>
      </c>
      <c r="D27" s="67"/>
      <c r="E27" s="67">
        <v>107</v>
      </c>
      <c r="F27" s="67"/>
      <c r="G27" s="1"/>
    </row>
    <row r="28" spans="1:7" ht="15.75">
      <c r="A28" s="24" t="s">
        <v>82</v>
      </c>
      <c r="B28" s="24"/>
      <c r="C28" s="67">
        <v>124</v>
      </c>
      <c r="D28" s="67"/>
      <c r="E28" s="67">
        <v>138</v>
      </c>
      <c r="F28" s="67"/>
      <c r="G28" s="1"/>
    </row>
    <row r="29" spans="1:7" ht="15.75">
      <c r="A29" s="24" t="s">
        <v>83</v>
      </c>
      <c r="B29" s="24"/>
      <c r="C29" s="67">
        <v>124</v>
      </c>
      <c r="D29" s="67"/>
      <c r="E29" s="67">
        <v>138</v>
      </c>
      <c r="F29" s="67"/>
      <c r="G29" s="1"/>
    </row>
    <row r="30" spans="1:7" ht="15.75">
      <c r="A30" s="22"/>
      <c r="B30" s="22"/>
      <c r="C30" s="22"/>
      <c r="D30" s="22"/>
      <c r="E30" s="22"/>
      <c r="F30" s="22"/>
      <c r="G30" s="1"/>
    </row>
    <row r="31" spans="1:7" ht="15.75">
      <c r="A31" s="22" t="s">
        <v>84</v>
      </c>
      <c r="B31" s="22"/>
      <c r="C31" s="22" t="s">
        <v>85</v>
      </c>
      <c r="D31" s="22"/>
      <c r="E31" s="22"/>
      <c r="F31" s="22"/>
      <c r="G31" s="1"/>
    </row>
    <row r="32" spans="1:7" ht="15.75">
      <c r="A32" s="22"/>
      <c r="B32" s="22"/>
      <c r="C32" s="22"/>
      <c r="D32" s="22"/>
      <c r="E32" s="22"/>
      <c r="F32" s="22"/>
      <c r="G32" s="1"/>
    </row>
    <row r="33" spans="1:7" ht="15.75">
      <c r="A33" s="22" t="s">
        <v>86</v>
      </c>
      <c r="B33" s="22"/>
      <c r="C33" s="22"/>
      <c r="D33" s="22"/>
      <c r="E33" s="22"/>
      <c r="F33" s="22"/>
      <c r="G33" s="1"/>
    </row>
    <row r="34" spans="1:7" ht="15.75">
      <c r="A34" s="22"/>
      <c r="B34" s="22" t="s">
        <v>87</v>
      </c>
      <c r="C34" s="22"/>
      <c r="D34" s="22">
        <v>15.01</v>
      </c>
      <c r="E34" s="22" t="s">
        <v>88</v>
      </c>
      <c r="F34" s="22"/>
      <c r="G34" s="1"/>
    </row>
    <row r="35" spans="1:7" ht="15.75">
      <c r="A35" s="22"/>
      <c r="B35" s="22" t="s">
        <v>89</v>
      </c>
      <c r="C35" s="22"/>
      <c r="D35" s="22">
        <v>16.81</v>
      </c>
      <c r="E35" s="22" t="s">
        <v>88</v>
      </c>
      <c r="F35" s="22"/>
      <c r="G35" s="1"/>
    </row>
    <row r="36" spans="1:7" ht="15.75">
      <c r="A36" s="22"/>
      <c r="B36" s="22"/>
      <c r="C36" s="22"/>
      <c r="D36" s="22"/>
      <c r="E36" s="22"/>
      <c r="F36" s="22"/>
      <c r="G36" s="1"/>
    </row>
    <row r="37" spans="1:7" ht="15.75">
      <c r="A37" s="19" t="s">
        <v>8</v>
      </c>
      <c r="B37" s="1"/>
      <c r="C37" s="1"/>
      <c r="D37" s="1"/>
      <c r="E37" s="1"/>
      <c r="F37" s="1"/>
      <c r="G37" s="1"/>
    </row>
    <row r="38" spans="1:8" ht="51">
      <c r="A38" s="20" t="s">
        <v>27</v>
      </c>
      <c r="B38" s="21" t="s">
        <v>9</v>
      </c>
      <c r="C38" s="21" t="s">
        <v>10</v>
      </c>
      <c r="D38" s="21" t="s">
        <v>11</v>
      </c>
      <c r="E38" s="21" t="s">
        <v>12</v>
      </c>
      <c r="F38" s="21" t="s">
        <v>13</v>
      </c>
      <c r="G38" s="21" t="s">
        <v>24</v>
      </c>
      <c r="H38" s="3"/>
    </row>
    <row r="39" spans="1:8" ht="15.75">
      <c r="A39" s="15">
        <v>1</v>
      </c>
      <c r="B39" s="4" t="s">
        <v>14</v>
      </c>
      <c r="C39" s="29">
        <f>SUM(D39/2.42)</f>
        <v>206310.7438016529</v>
      </c>
      <c r="D39" s="30">
        <v>499272</v>
      </c>
      <c r="E39" s="31">
        <v>5741</v>
      </c>
      <c r="F39" s="31">
        <v>476777</v>
      </c>
      <c r="G39" s="31">
        <f>SUM(D39-E39-F39)</f>
        <v>16754</v>
      </c>
      <c r="H39" s="1"/>
    </row>
    <row r="40" spans="1:8" ht="15.75">
      <c r="A40" s="15">
        <v>2</v>
      </c>
      <c r="B40" s="4" t="s">
        <v>15</v>
      </c>
      <c r="C40" s="30">
        <f>D40/1235.57</f>
        <v>648.023988928187</v>
      </c>
      <c r="D40" s="32">
        <v>800679</v>
      </c>
      <c r="E40" s="32">
        <v>0</v>
      </c>
      <c r="F40" s="32">
        <v>744489</v>
      </c>
      <c r="G40" s="31">
        <f>D40-E40-F40</f>
        <v>56190</v>
      </c>
      <c r="H40" s="1"/>
    </row>
    <row r="41" spans="1:8" ht="16.5">
      <c r="A41" s="15">
        <v>3</v>
      </c>
      <c r="B41" s="4" t="s">
        <v>16</v>
      </c>
      <c r="C41" s="30">
        <f>D41/12.38</f>
        <v>7097.738287560581</v>
      </c>
      <c r="D41" s="32">
        <v>87870</v>
      </c>
      <c r="E41" s="32">
        <v>1485</v>
      </c>
      <c r="F41" s="32">
        <v>79496</v>
      </c>
      <c r="G41" s="31">
        <f>D41-E41-F41</f>
        <v>6889</v>
      </c>
      <c r="H41" s="1"/>
    </row>
    <row r="42" spans="1:8" ht="15.75">
      <c r="A42" s="15">
        <v>4</v>
      </c>
      <c r="B42" s="4" t="s">
        <v>17</v>
      </c>
      <c r="C42" s="30">
        <f>SUM(D42/1235.57)</f>
        <v>543.6470616800343</v>
      </c>
      <c r="D42" s="32">
        <v>671714</v>
      </c>
      <c r="E42" s="31">
        <v>8430.06</v>
      </c>
      <c r="F42" s="32">
        <v>584436</v>
      </c>
      <c r="G42" s="31">
        <v>69376</v>
      </c>
      <c r="H42" s="1"/>
    </row>
    <row r="43" spans="1:8" ht="16.5">
      <c r="A43" s="15">
        <v>5</v>
      </c>
      <c r="B43" s="4" t="s">
        <v>18</v>
      </c>
      <c r="C43" s="30">
        <f>F43/17.64</f>
        <v>15511.843537414965</v>
      </c>
      <c r="D43" s="33">
        <v>309088.6</v>
      </c>
      <c r="E43" s="32">
        <v>4805.89</v>
      </c>
      <c r="F43" s="34">
        <v>273628.92</v>
      </c>
      <c r="G43" s="31">
        <v>23819</v>
      </c>
      <c r="H43" s="5"/>
    </row>
    <row r="44" spans="1:8" ht="15.75">
      <c r="A44" s="15">
        <v>6</v>
      </c>
      <c r="B44" s="4" t="s">
        <v>19</v>
      </c>
      <c r="C44" s="30"/>
      <c r="D44" s="31" t="s">
        <v>20</v>
      </c>
      <c r="E44" s="31" t="s">
        <v>20</v>
      </c>
      <c r="F44" s="31" t="s">
        <v>20</v>
      </c>
      <c r="G44" s="35">
        <f>SUM(G39:G43)</f>
        <v>173028</v>
      </c>
      <c r="H44" s="1"/>
    </row>
    <row r="45" spans="1:7" ht="15.75">
      <c r="A45" s="1"/>
      <c r="B45" s="1"/>
      <c r="C45" s="1"/>
      <c r="D45" s="1"/>
      <c r="E45" s="1"/>
      <c r="F45" s="1"/>
      <c r="G45" s="1"/>
    </row>
    <row r="46" s="1" customFormat="1" ht="15.75"/>
    <row r="47" spans="1:6" s="1" customFormat="1" ht="15.75">
      <c r="A47" s="19" t="s">
        <v>21</v>
      </c>
      <c r="B47" s="19"/>
      <c r="C47" s="19"/>
      <c r="D47" s="19"/>
      <c r="E47" s="19"/>
      <c r="F47" s="19"/>
    </row>
    <row r="48" spans="1:7" s="14" customFormat="1" ht="90.75" customHeight="1">
      <c r="A48" s="20" t="s">
        <v>27</v>
      </c>
      <c r="B48" s="57" t="s">
        <v>28</v>
      </c>
      <c r="C48" s="58"/>
      <c r="D48" s="57" t="s">
        <v>29</v>
      </c>
      <c r="E48" s="58"/>
      <c r="F48" s="57" t="s">
        <v>30</v>
      </c>
      <c r="G48" s="58"/>
    </row>
    <row r="49" spans="1:7" s="14" customFormat="1" ht="31.5" customHeight="1">
      <c r="A49" s="15">
        <v>1</v>
      </c>
      <c r="B49" s="100" t="s">
        <v>31</v>
      </c>
      <c r="C49" s="100"/>
      <c r="D49" s="90" t="s">
        <v>32</v>
      </c>
      <c r="E49" s="90"/>
      <c r="F49" s="91">
        <f>0.47*12*C6</f>
        <v>33048.708</v>
      </c>
      <c r="G49" s="91"/>
    </row>
    <row r="50" spans="1:7" s="14" customFormat="1" ht="15.75">
      <c r="A50" s="15">
        <v>2</v>
      </c>
      <c r="B50" s="100" t="s">
        <v>33</v>
      </c>
      <c r="C50" s="100"/>
      <c r="D50" s="90" t="s">
        <v>32</v>
      </c>
      <c r="E50" s="90"/>
      <c r="F50" s="91">
        <f>1.51*12*C6</f>
        <v>106177.764</v>
      </c>
      <c r="G50" s="91"/>
    </row>
    <row r="51" spans="1:7" s="14" customFormat="1" ht="15.75">
      <c r="A51" s="15">
        <v>3</v>
      </c>
      <c r="B51" s="100" t="s">
        <v>34</v>
      </c>
      <c r="C51" s="100"/>
      <c r="D51" s="90" t="s">
        <v>35</v>
      </c>
      <c r="E51" s="90"/>
      <c r="F51" s="91">
        <v>6328</v>
      </c>
      <c r="G51" s="91"/>
    </row>
    <row r="52" spans="1:7" s="14" customFormat="1" ht="15.75">
      <c r="A52" s="15">
        <v>4</v>
      </c>
      <c r="B52" s="100" t="s">
        <v>36</v>
      </c>
      <c r="C52" s="100"/>
      <c r="D52" s="90" t="s">
        <v>37</v>
      </c>
      <c r="E52" s="90"/>
      <c r="F52" s="91">
        <f>C6*0.14*12</f>
        <v>9844.296</v>
      </c>
      <c r="G52" s="91"/>
    </row>
    <row r="53" spans="1:7" s="14" customFormat="1" ht="15.75">
      <c r="A53" s="15">
        <v>5</v>
      </c>
      <c r="B53" s="100" t="s">
        <v>38</v>
      </c>
      <c r="C53" s="100"/>
      <c r="D53" s="90" t="s">
        <v>35</v>
      </c>
      <c r="E53" s="90"/>
      <c r="F53" s="91">
        <f>0.69*12*C6</f>
        <v>48518.31599999999</v>
      </c>
      <c r="G53" s="91"/>
    </row>
    <row r="54" spans="1:7" s="14" customFormat="1" ht="44.25" customHeight="1">
      <c r="A54" s="15">
        <v>6</v>
      </c>
      <c r="B54" s="100" t="s">
        <v>39</v>
      </c>
      <c r="C54" s="100"/>
      <c r="D54" s="90" t="s">
        <v>40</v>
      </c>
      <c r="E54" s="90"/>
      <c r="F54" s="91">
        <f>0.91*12*C6</f>
        <v>63987.924</v>
      </c>
      <c r="G54" s="91"/>
    </row>
    <row r="55" spans="1:7" s="14" customFormat="1" ht="15.75">
      <c r="A55" s="15">
        <v>7</v>
      </c>
      <c r="B55" s="100" t="s">
        <v>41</v>
      </c>
      <c r="C55" s="100"/>
      <c r="D55" s="90" t="s">
        <v>42</v>
      </c>
      <c r="E55" s="90"/>
      <c r="F55" s="91">
        <f>SUM(2.7*C6*12)</f>
        <v>189854.28</v>
      </c>
      <c r="G55" s="91"/>
    </row>
    <row r="56" spans="1:7" s="14" customFormat="1" ht="15.75">
      <c r="A56" s="15">
        <v>8</v>
      </c>
      <c r="B56" s="100" t="s">
        <v>43</v>
      </c>
      <c r="C56" s="100"/>
      <c r="D56" s="90" t="s">
        <v>32</v>
      </c>
      <c r="E56" s="90"/>
      <c r="F56" s="91">
        <f>2.1*12*C6</f>
        <v>147664.44</v>
      </c>
      <c r="G56" s="91"/>
    </row>
    <row r="57" spans="1:7" s="14" customFormat="1" ht="15.75">
      <c r="A57" s="15">
        <v>9</v>
      </c>
      <c r="B57" s="102" t="s">
        <v>122</v>
      </c>
      <c r="C57" s="103"/>
      <c r="D57" s="104" t="s">
        <v>121</v>
      </c>
      <c r="E57" s="105"/>
      <c r="F57" s="106">
        <v>87895.5</v>
      </c>
      <c r="G57" s="107"/>
    </row>
    <row r="58" spans="1:7" s="14" customFormat="1" ht="15.75">
      <c r="A58" s="15">
        <v>10</v>
      </c>
      <c r="B58" s="100" t="s">
        <v>44</v>
      </c>
      <c r="C58" s="100"/>
      <c r="D58" s="90" t="s">
        <v>45</v>
      </c>
      <c r="E58" s="90"/>
      <c r="F58" s="91">
        <f>0.23*12*C6</f>
        <v>16172.772</v>
      </c>
      <c r="G58" s="91"/>
    </row>
    <row r="59" spans="1:7" s="14" customFormat="1" ht="16.5" customHeight="1">
      <c r="A59" s="25">
        <v>11</v>
      </c>
      <c r="B59" s="108" t="s">
        <v>46</v>
      </c>
      <c r="C59" s="109"/>
      <c r="D59" s="96"/>
      <c r="E59" s="97"/>
      <c r="F59" s="98">
        <f>SUM(1207298*0.055)</f>
        <v>66401.39</v>
      </c>
      <c r="G59" s="99"/>
    </row>
    <row r="60" spans="1:7" s="14" customFormat="1" ht="15.75">
      <c r="A60" s="16">
        <v>12</v>
      </c>
      <c r="B60" s="110" t="s">
        <v>47</v>
      </c>
      <c r="C60" s="111"/>
      <c r="D60" s="92"/>
      <c r="E60" s="93"/>
      <c r="F60" s="94">
        <v>2791</v>
      </c>
      <c r="G60" s="95"/>
    </row>
    <row r="61" spans="1:7" s="14" customFormat="1" ht="30" customHeight="1">
      <c r="A61" s="15"/>
      <c r="B61" s="112" t="s">
        <v>48</v>
      </c>
      <c r="C61" s="112"/>
      <c r="D61" s="88"/>
      <c r="E61" s="88"/>
      <c r="F61" s="89">
        <f>SUM(F49:G60)</f>
        <v>778684.3900000001</v>
      </c>
      <c r="G61" s="89"/>
    </row>
    <row r="62" spans="1:7" s="14" customFormat="1" ht="30" customHeight="1">
      <c r="A62" s="40"/>
      <c r="B62" s="41"/>
      <c r="C62" s="41"/>
      <c r="D62" s="42"/>
      <c r="E62" s="42"/>
      <c r="F62" s="43"/>
      <c r="G62" s="43"/>
    </row>
    <row r="63" spans="1:7" s="14" customFormat="1" ht="30" customHeight="1">
      <c r="A63" s="40"/>
      <c r="B63" s="41"/>
      <c r="C63" s="41"/>
      <c r="D63" s="42"/>
      <c r="E63" s="42"/>
      <c r="F63" s="43"/>
      <c r="G63" s="43"/>
    </row>
    <row r="64" spans="1:6" s="1" customFormat="1" ht="15.75">
      <c r="A64" s="19" t="s">
        <v>90</v>
      </c>
      <c r="B64" s="19"/>
      <c r="C64" s="19"/>
      <c r="D64" s="19"/>
      <c r="E64" s="19"/>
      <c r="F64" s="19"/>
    </row>
    <row r="65" spans="1:7" s="14" customFormat="1" ht="52.5" customHeight="1">
      <c r="A65" s="20" t="s">
        <v>27</v>
      </c>
      <c r="B65" s="55" t="s">
        <v>49</v>
      </c>
      <c r="C65" s="56"/>
      <c r="D65" s="57" t="s">
        <v>50</v>
      </c>
      <c r="E65" s="58"/>
      <c r="F65" s="57" t="s">
        <v>51</v>
      </c>
      <c r="G65" s="58"/>
    </row>
    <row r="66" spans="1:7" s="14" customFormat="1" ht="21" customHeight="1">
      <c r="A66" s="37"/>
      <c r="B66" s="59" t="s">
        <v>129</v>
      </c>
      <c r="C66" s="60"/>
      <c r="D66" s="39" t="s">
        <v>52</v>
      </c>
      <c r="E66" s="39"/>
      <c r="F66" s="54">
        <v>23670</v>
      </c>
      <c r="G66" s="38"/>
    </row>
    <row r="67" spans="1:7" s="14" customFormat="1" ht="34.5" customHeight="1">
      <c r="A67" s="37"/>
      <c r="B67" s="45" t="s">
        <v>130</v>
      </c>
      <c r="C67" s="46"/>
      <c r="D67" s="39" t="s">
        <v>52</v>
      </c>
      <c r="E67" s="39"/>
      <c r="F67" s="54">
        <v>14290</v>
      </c>
      <c r="G67" s="38"/>
    </row>
    <row r="68" spans="1:7" s="14" customFormat="1" ht="27.75" customHeight="1">
      <c r="A68" s="37"/>
      <c r="B68" s="45" t="s">
        <v>131</v>
      </c>
      <c r="C68" s="46"/>
      <c r="D68" s="39" t="s">
        <v>52</v>
      </c>
      <c r="E68" s="39"/>
      <c r="F68" s="54">
        <v>6230</v>
      </c>
      <c r="G68" s="38"/>
    </row>
    <row r="69" spans="1:7" s="14" customFormat="1" ht="31.5" customHeight="1">
      <c r="A69" s="37"/>
      <c r="B69" s="45" t="s">
        <v>146</v>
      </c>
      <c r="C69" s="46"/>
      <c r="D69" s="52" t="s">
        <v>132</v>
      </c>
      <c r="E69" s="53"/>
      <c r="F69" s="54">
        <v>8930</v>
      </c>
      <c r="G69" s="38"/>
    </row>
    <row r="70" spans="1:7" s="14" customFormat="1" ht="62.25" customHeight="1">
      <c r="A70" s="37"/>
      <c r="B70" s="119" t="s">
        <v>145</v>
      </c>
      <c r="C70" s="44"/>
      <c r="D70" s="39" t="s">
        <v>56</v>
      </c>
      <c r="E70" s="39"/>
      <c r="F70" s="54">
        <v>31774</v>
      </c>
      <c r="G70" s="38"/>
    </row>
    <row r="71" spans="1:7" s="14" customFormat="1" ht="30" customHeight="1">
      <c r="A71" s="37"/>
      <c r="B71" s="45" t="s">
        <v>133</v>
      </c>
      <c r="C71" s="46"/>
      <c r="D71" s="52" t="s">
        <v>60</v>
      </c>
      <c r="E71" s="53"/>
      <c r="F71" s="54">
        <v>2420</v>
      </c>
      <c r="G71" s="38"/>
    </row>
    <row r="72" spans="1:7" s="14" customFormat="1" ht="33.75" customHeight="1">
      <c r="A72" s="37"/>
      <c r="B72" s="45" t="s">
        <v>134</v>
      </c>
      <c r="C72" s="46"/>
      <c r="D72" s="39" t="s">
        <v>52</v>
      </c>
      <c r="E72" s="39"/>
      <c r="F72" s="54">
        <v>17230</v>
      </c>
      <c r="G72" s="38"/>
    </row>
    <row r="73" spans="1:7" s="14" customFormat="1" ht="20.25" customHeight="1">
      <c r="A73" s="37"/>
      <c r="B73" s="45" t="s">
        <v>61</v>
      </c>
      <c r="C73" s="46"/>
      <c r="D73" s="52" t="s">
        <v>62</v>
      </c>
      <c r="E73" s="53"/>
      <c r="F73" s="54">
        <v>21340</v>
      </c>
      <c r="G73" s="38"/>
    </row>
    <row r="74" spans="1:7" s="14" customFormat="1" ht="37.5" customHeight="1">
      <c r="A74" s="37"/>
      <c r="B74" s="45" t="s">
        <v>135</v>
      </c>
      <c r="C74" s="46"/>
      <c r="D74" s="52" t="s">
        <v>63</v>
      </c>
      <c r="E74" s="53"/>
      <c r="F74" s="54">
        <v>480515</v>
      </c>
      <c r="G74" s="38"/>
    </row>
    <row r="75" spans="1:7" s="14" customFormat="1" ht="16.5" customHeight="1">
      <c r="A75" s="37"/>
      <c r="B75" s="45" t="s">
        <v>136</v>
      </c>
      <c r="C75" s="46"/>
      <c r="D75" s="52" t="s">
        <v>137</v>
      </c>
      <c r="E75" s="53"/>
      <c r="F75" s="54">
        <v>6320</v>
      </c>
      <c r="G75" s="38"/>
    </row>
    <row r="76" spans="1:7" s="14" customFormat="1" ht="31.5" customHeight="1">
      <c r="A76" s="37"/>
      <c r="B76" s="60" t="s">
        <v>138</v>
      </c>
      <c r="C76" s="60"/>
      <c r="D76" s="39" t="s">
        <v>137</v>
      </c>
      <c r="E76" s="39"/>
      <c r="F76" s="54">
        <v>10717</v>
      </c>
      <c r="G76" s="38"/>
    </row>
    <row r="77" spans="1:7" s="14" customFormat="1" ht="35.25" customHeight="1">
      <c r="A77" s="37" t="s">
        <v>139</v>
      </c>
      <c r="B77" s="59" t="s">
        <v>58</v>
      </c>
      <c r="C77" s="60"/>
      <c r="D77" s="39" t="s">
        <v>56</v>
      </c>
      <c r="E77" s="39"/>
      <c r="F77" s="54">
        <v>15607</v>
      </c>
      <c r="G77" s="38"/>
    </row>
    <row r="78" spans="1:7" s="14" customFormat="1" ht="36" customHeight="1">
      <c r="A78" s="37"/>
      <c r="B78" s="45" t="s">
        <v>140</v>
      </c>
      <c r="C78" s="44"/>
      <c r="D78" s="39" t="s">
        <v>56</v>
      </c>
      <c r="E78" s="39"/>
      <c r="F78" s="54">
        <v>12947</v>
      </c>
      <c r="G78" s="38"/>
    </row>
    <row r="79" spans="1:7" s="14" customFormat="1" ht="32.25" customHeight="1">
      <c r="A79" s="37"/>
      <c r="B79" s="60" t="s">
        <v>141</v>
      </c>
      <c r="C79" s="60"/>
      <c r="D79" s="39" t="s">
        <v>56</v>
      </c>
      <c r="E79" s="39"/>
      <c r="F79" s="70">
        <v>9801</v>
      </c>
      <c r="G79" s="71"/>
    </row>
    <row r="80" spans="1:7" s="14" customFormat="1" ht="36.75" customHeight="1">
      <c r="A80" s="37"/>
      <c r="B80" s="59" t="s">
        <v>59</v>
      </c>
      <c r="C80" s="60"/>
      <c r="D80" s="39" t="s">
        <v>56</v>
      </c>
      <c r="E80" s="39"/>
      <c r="F80" s="54">
        <v>9360</v>
      </c>
      <c r="G80" s="38"/>
    </row>
    <row r="81" spans="1:7" s="14" customFormat="1" ht="15.75">
      <c r="A81" s="37"/>
      <c r="B81" s="47" t="s">
        <v>142</v>
      </c>
      <c r="C81" s="47"/>
      <c r="D81" s="39" t="s">
        <v>53</v>
      </c>
      <c r="E81" s="39"/>
      <c r="F81" s="54">
        <v>2200</v>
      </c>
      <c r="G81" s="38"/>
    </row>
    <row r="82" spans="1:7" s="14" customFormat="1" ht="15.75">
      <c r="A82" s="37"/>
      <c r="B82" s="48" t="s">
        <v>143</v>
      </c>
      <c r="C82" s="49"/>
      <c r="D82" s="50" t="s">
        <v>55</v>
      </c>
      <c r="E82" s="51"/>
      <c r="F82" s="54">
        <v>1800</v>
      </c>
      <c r="G82" s="38"/>
    </row>
    <row r="83" spans="1:7" s="14" customFormat="1" ht="15.75">
      <c r="A83" s="37"/>
      <c r="B83" s="119" t="s">
        <v>144</v>
      </c>
      <c r="C83" s="44"/>
      <c r="D83" s="50" t="s">
        <v>57</v>
      </c>
      <c r="E83" s="51"/>
      <c r="F83" s="54">
        <v>91239</v>
      </c>
      <c r="G83" s="38"/>
    </row>
    <row r="84" spans="1:7" s="14" customFormat="1" ht="15.75">
      <c r="A84" s="37"/>
      <c r="B84" s="45"/>
      <c r="C84" s="85"/>
      <c r="D84" s="52"/>
      <c r="E84" s="53"/>
      <c r="F84" s="54"/>
      <c r="G84" s="38"/>
    </row>
    <row r="85" spans="1:7" s="14" customFormat="1" ht="30.75" customHeight="1">
      <c r="A85" s="37"/>
      <c r="B85" s="83" t="s">
        <v>54</v>
      </c>
      <c r="C85" s="84"/>
      <c r="D85" s="50"/>
      <c r="E85" s="51"/>
      <c r="F85" s="86">
        <f>SUM(F66:F84)</f>
        <v>766390</v>
      </c>
      <c r="G85" s="87"/>
    </row>
    <row r="86" spans="1:7" s="14" customFormat="1" ht="15.75">
      <c r="A86" s="1"/>
      <c r="B86" s="1"/>
      <c r="C86" s="1"/>
      <c r="D86" s="1"/>
      <c r="E86" s="1"/>
      <c r="F86" s="1"/>
      <c r="G86" s="1"/>
    </row>
    <row r="87" spans="1:7" s="14" customFormat="1" ht="15.75">
      <c r="A87" s="1"/>
      <c r="B87" s="1"/>
      <c r="C87" s="1"/>
      <c r="D87" s="1"/>
      <c r="E87" s="1"/>
      <c r="F87" s="1"/>
      <c r="G87" s="1"/>
    </row>
    <row r="88" ht="15.75" customHeight="1"/>
    <row r="89" spans="1:7" ht="15.75">
      <c r="A89" s="19" t="s">
        <v>91</v>
      </c>
      <c r="B89" s="1"/>
      <c r="C89" s="1"/>
      <c r="D89" s="1"/>
      <c r="E89" s="1"/>
      <c r="F89" s="1"/>
      <c r="G89" s="1"/>
    </row>
    <row r="90" spans="1:7" ht="15.75" customHeight="1">
      <c r="A90" s="82" t="s">
        <v>127</v>
      </c>
      <c r="B90" s="75"/>
      <c r="C90" s="75"/>
      <c r="D90" s="75"/>
      <c r="E90" s="76"/>
      <c r="F90" s="80">
        <v>1347454</v>
      </c>
      <c r="G90" s="113" t="s">
        <v>22</v>
      </c>
    </row>
    <row r="91" spans="1:7" ht="3" customHeight="1">
      <c r="A91" s="77"/>
      <c r="B91" s="78"/>
      <c r="C91" s="78"/>
      <c r="D91" s="78"/>
      <c r="E91" s="79"/>
      <c r="F91" s="81"/>
      <c r="G91" s="114"/>
    </row>
    <row r="92" spans="1:7" ht="15.75" customHeight="1">
      <c r="A92" s="74" t="s">
        <v>128</v>
      </c>
      <c r="B92" s="75"/>
      <c r="C92" s="75"/>
      <c r="D92" s="75"/>
      <c r="E92" s="76"/>
      <c r="F92" s="80">
        <v>1207298</v>
      </c>
      <c r="G92" s="113" t="s">
        <v>22</v>
      </c>
    </row>
    <row r="93" spans="1:7" ht="4.5" customHeight="1">
      <c r="A93" s="77"/>
      <c r="B93" s="78"/>
      <c r="C93" s="78"/>
      <c r="D93" s="78"/>
      <c r="E93" s="79"/>
      <c r="F93" s="81"/>
      <c r="G93" s="114"/>
    </row>
    <row r="94" spans="1:7" ht="15.75">
      <c r="A94" s="6" t="s">
        <v>25</v>
      </c>
      <c r="B94" s="11"/>
      <c r="C94" s="11"/>
      <c r="D94" s="12"/>
      <c r="E94" s="13"/>
      <c r="F94" s="117">
        <v>140156</v>
      </c>
      <c r="G94" s="115" t="s">
        <v>22</v>
      </c>
    </row>
    <row r="95" spans="1:7" ht="15.75">
      <c r="A95" s="10" t="s">
        <v>26</v>
      </c>
      <c r="B95" s="8"/>
      <c r="C95" s="8"/>
      <c r="D95" s="9"/>
      <c r="E95" s="7"/>
      <c r="F95" s="118"/>
      <c r="G95" s="116"/>
    </row>
    <row r="96" spans="1:7" ht="24.75" customHeight="1">
      <c r="A96" s="61" t="s">
        <v>126</v>
      </c>
      <c r="B96" s="61"/>
      <c r="C96" s="61"/>
      <c r="D96" s="61"/>
      <c r="E96" s="61"/>
      <c r="F96" s="36">
        <v>173028</v>
      </c>
      <c r="G96" s="28" t="s">
        <v>22</v>
      </c>
    </row>
    <row r="97" spans="1:7" ht="15.75">
      <c r="A97" s="17"/>
      <c r="B97" s="17" t="s">
        <v>20</v>
      </c>
      <c r="C97" s="17"/>
      <c r="D97" s="17"/>
      <c r="E97" s="17"/>
      <c r="F97" s="18"/>
      <c r="G97" s="17"/>
    </row>
    <row r="98" spans="1:7" ht="15.75">
      <c r="A98" s="1"/>
      <c r="B98" s="1"/>
      <c r="C98" s="1"/>
      <c r="D98" s="1"/>
      <c r="E98" s="1"/>
      <c r="F98" s="1"/>
      <c r="G98" s="1"/>
    </row>
    <row r="99" spans="1:7" ht="15.75">
      <c r="A99" s="28" t="s">
        <v>120</v>
      </c>
      <c r="B99" s="22"/>
      <c r="C99" s="22"/>
      <c r="D99" s="22"/>
      <c r="E99" s="22"/>
      <c r="F99" s="22"/>
      <c r="G99" s="22"/>
    </row>
    <row r="100" spans="1:7" ht="15.75">
      <c r="A100" s="22"/>
      <c r="B100" s="22"/>
      <c r="C100" s="22"/>
      <c r="D100" s="22"/>
      <c r="E100" s="22"/>
      <c r="F100" s="22"/>
      <c r="G100" s="22"/>
    </row>
    <row r="101" spans="1:7" ht="63.75" customHeight="1">
      <c r="A101" s="26" t="s">
        <v>92</v>
      </c>
      <c r="B101" s="68" t="s">
        <v>93</v>
      </c>
      <c r="C101" s="69"/>
      <c r="D101" s="26" t="s">
        <v>94</v>
      </c>
      <c r="E101" s="68" t="s">
        <v>95</v>
      </c>
      <c r="F101" s="69"/>
      <c r="G101" s="26" t="s">
        <v>96</v>
      </c>
    </row>
    <row r="102" spans="1:7" ht="30" customHeight="1">
      <c r="A102" s="64" t="s">
        <v>97</v>
      </c>
      <c r="B102" s="62" t="s">
        <v>98</v>
      </c>
      <c r="C102" s="63"/>
      <c r="D102" s="27">
        <v>15</v>
      </c>
      <c r="E102" s="62" t="s">
        <v>99</v>
      </c>
      <c r="F102" s="63"/>
      <c r="G102" s="27">
        <v>15</v>
      </c>
    </row>
    <row r="103" spans="1:7" ht="24.75" customHeight="1">
      <c r="A103" s="65"/>
      <c r="B103" s="62" t="s">
        <v>100</v>
      </c>
      <c r="C103" s="63"/>
      <c r="D103" s="27">
        <v>3</v>
      </c>
      <c r="E103" s="62" t="s">
        <v>99</v>
      </c>
      <c r="F103" s="63"/>
      <c r="G103" s="27">
        <v>3</v>
      </c>
    </row>
    <row r="104" spans="1:7" ht="23.25" customHeight="1">
      <c r="A104" s="66"/>
      <c r="B104" s="62" t="s">
        <v>101</v>
      </c>
      <c r="C104" s="63"/>
      <c r="D104" s="27">
        <v>15</v>
      </c>
      <c r="E104" s="62" t="s">
        <v>99</v>
      </c>
      <c r="F104" s="63"/>
      <c r="G104" s="27">
        <v>15</v>
      </c>
    </row>
    <row r="105" spans="1:7" ht="29.25" customHeight="1">
      <c r="A105" s="27" t="s">
        <v>102</v>
      </c>
      <c r="B105" s="62" t="s">
        <v>103</v>
      </c>
      <c r="C105" s="63"/>
      <c r="D105" s="27">
        <v>3</v>
      </c>
      <c r="E105" s="62" t="s">
        <v>104</v>
      </c>
      <c r="F105" s="63"/>
      <c r="G105" s="27">
        <v>3</v>
      </c>
    </row>
    <row r="106" spans="1:7" ht="24.75" customHeight="1">
      <c r="A106" s="64" t="s">
        <v>105</v>
      </c>
      <c r="B106" s="62" t="s">
        <v>106</v>
      </c>
      <c r="C106" s="63"/>
      <c r="D106" s="27">
        <v>17</v>
      </c>
      <c r="E106" s="62" t="s">
        <v>107</v>
      </c>
      <c r="F106" s="63"/>
      <c r="G106" s="27">
        <v>17</v>
      </c>
    </row>
    <row r="107" spans="1:7" ht="79.5" customHeight="1">
      <c r="A107" s="65"/>
      <c r="B107" s="62" t="s">
        <v>108</v>
      </c>
      <c r="C107" s="63"/>
      <c r="D107" s="27">
        <v>3</v>
      </c>
      <c r="E107" s="62" t="s">
        <v>109</v>
      </c>
      <c r="F107" s="63"/>
      <c r="G107" s="27">
        <v>3</v>
      </c>
    </row>
    <row r="108" spans="1:7" ht="43.5" customHeight="1">
      <c r="A108" s="65"/>
      <c r="B108" s="62" t="s">
        <v>110</v>
      </c>
      <c r="C108" s="63"/>
      <c r="D108" s="27">
        <v>15</v>
      </c>
      <c r="E108" s="62" t="s">
        <v>111</v>
      </c>
      <c r="F108" s="63"/>
      <c r="G108" s="27">
        <v>15</v>
      </c>
    </row>
    <row r="109" spans="1:7" ht="56.25" customHeight="1">
      <c r="A109" s="65"/>
      <c r="B109" s="62" t="s">
        <v>112</v>
      </c>
      <c r="C109" s="63"/>
      <c r="D109" s="27">
        <v>7</v>
      </c>
      <c r="E109" s="62" t="s">
        <v>113</v>
      </c>
      <c r="F109" s="63"/>
      <c r="G109" s="27">
        <v>7</v>
      </c>
    </row>
    <row r="110" spans="1:7" ht="55.5" customHeight="1">
      <c r="A110" s="65"/>
      <c r="B110" s="62" t="s">
        <v>114</v>
      </c>
      <c r="C110" s="63"/>
      <c r="D110" s="27">
        <v>1</v>
      </c>
      <c r="E110" s="62" t="s">
        <v>115</v>
      </c>
      <c r="F110" s="63"/>
      <c r="G110" s="27">
        <v>1</v>
      </c>
    </row>
    <row r="111" spans="1:7" ht="45.75" customHeight="1">
      <c r="A111" s="65"/>
      <c r="B111" s="62" t="s">
        <v>116</v>
      </c>
      <c r="C111" s="63"/>
      <c r="D111" s="27">
        <v>7</v>
      </c>
      <c r="E111" s="62" t="s">
        <v>117</v>
      </c>
      <c r="F111" s="63"/>
      <c r="G111" s="27">
        <v>7</v>
      </c>
    </row>
    <row r="112" spans="1:7" ht="41.25" customHeight="1">
      <c r="A112" s="65"/>
      <c r="B112" s="62" t="s">
        <v>118</v>
      </c>
      <c r="C112" s="63"/>
      <c r="D112" s="27">
        <v>2</v>
      </c>
      <c r="E112" s="62" t="s">
        <v>107</v>
      </c>
      <c r="F112" s="63"/>
      <c r="G112" s="27">
        <v>2</v>
      </c>
    </row>
    <row r="113" spans="1:7" ht="27" customHeight="1">
      <c r="A113" s="66"/>
      <c r="B113" s="62" t="s">
        <v>119</v>
      </c>
      <c r="C113" s="63"/>
      <c r="D113" s="27">
        <v>5</v>
      </c>
      <c r="E113" s="62"/>
      <c r="F113" s="63"/>
      <c r="G113" s="27">
        <v>5</v>
      </c>
    </row>
  </sheetData>
  <sheetProtection/>
  <mergeCells count="165">
    <mergeCell ref="B61:C61"/>
    <mergeCell ref="G90:G91"/>
    <mergeCell ref="G92:G93"/>
    <mergeCell ref="G94:G95"/>
    <mergeCell ref="F94:F95"/>
    <mergeCell ref="D57:E57"/>
    <mergeCell ref="F57:G57"/>
    <mergeCell ref="B59:C59"/>
    <mergeCell ref="B60:C60"/>
    <mergeCell ref="B48:C48"/>
    <mergeCell ref="B55:C55"/>
    <mergeCell ref="B56:C56"/>
    <mergeCell ref="B58:C58"/>
    <mergeCell ref="B54:C54"/>
    <mergeCell ref="B52:C52"/>
    <mergeCell ref="B57:C57"/>
    <mergeCell ref="A1:G1"/>
    <mergeCell ref="A2:G2"/>
    <mergeCell ref="A3:G3"/>
    <mergeCell ref="A4:G4"/>
    <mergeCell ref="D48:E48"/>
    <mergeCell ref="F48:G48"/>
    <mergeCell ref="D49:E49"/>
    <mergeCell ref="B53:C53"/>
    <mergeCell ref="B49:C49"/>
    <mergeCell ref="B51:C51"/>
    <mergeCell ref="B50:C50"/>
    <mergeCell ref="D52:E52"/>
    <mergeCell ref="F52:G52"/>
    <mergeCell ref="F49:G49"/>
    <mergeCell ref="D50:E50"/>
    <mergeCell ref="F50:G50"/>
    <mergeCell ref="D51:E51"/>
    <mergeCell ref="F51:G51"/>
    <mergeCell ref="D55:E55"/>
    <mergeCell ref="F55:G55"/>
    <mergeCell ref="D56:E56"/>
    <mergeCell ref="F56:G56"/>
    <mergeCell ref="D53:E53"/>
    <mergeCell ref="F53:G53"/>
    <mergeCell ref="D54:E54"/>
    <mergeCell ref="F54:G54"/>
    <mergeCell ref="D61:E61"/>
    <mergeCell ref="F61:G61"/>
    <mergeCell ref="D58:E58"/>
    <mergeCell ref="F58:G58"/>
    <mergeCell ref="D60:E60"/>
    <mergeCell ref="F60:G60"/>
    <mergeCell ref="D59:E59"/>
    <mergeCell ref="F59:G59"/>
    <mergeCell ref="F75:G75"/>
    <mergeCell ref="D76:E76"/>
    <mergeCell ref="F76:G76"/>
    <mergeCell ref="D75:E75"/>
    <mergeCell ref="D77:E77"/>
    <mergeCell ref="F81:G81"/>
    <mergeCell ref="F82:G82"/>
    <mergeCell ref="F85:G85"/>
    <mergeCell ref="D83:E83"/>
    <mergeCell ref="F83:G83"/>
    <mergeCell ref="F84:G84"/>
    <mergeCell ref="A92:E93"/>
    <mergeCell ref="F92:F93"/>
    <mergeCell ref="A90:E91"/>
    <mergeCell ref="F90:F91"/>
    <mergeCell ref="B85:C85"/>
    <mergeCell ref="D85:E85"/>
    <mergeCell ref="B84:C84"/>
    <mergeCell ref="D84:E84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6:B26"/>
    <mergeCell ref="C26:D26"/>
    <mergeCell ref="E26:F26"/>
    <mergeCell ref="C27:D27"/>
    <mergeCell ref="E27:F27"/>
    <mergeCell ref="C28:D28"/>
    <mergeCell ref="E28:F28"/>
    <mergeCell ref="C29:D29"/>
    <mergeCell ref="E29:F29"/>
    <mergeCell ref="B101:C101"/>
    <mergeCell ref="E101:F101"/>
    <mergeCell ref="D79:E79"/>
    <mergeCell ref="F79:G79"/>
    <mergeCell ref="B80:C80"/>
    <mergeCell ref="D80:E80"/>
    <mergeCell ref="F80:G80"/>
    <mergeCell ref="F77:G77"/>
    <mergeCell ref="A102:A104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A106:A113"/>
    <mergeCell ref="B106:C106"/>
    <mergeCell ref="E106:F106"/>
    <mergeCell ref="B107:C107"/>
    <mergeCell ref="E107:F107"/>
    <mergeCell ref="B108:C108"/>
    <mergeCell ref="E108:F108"/>
    <mergeCell ref="B109:C109"/>
    <mergeCell ref="A96:E96"/>
    <mergeCell ref="B112:C112"/>
    <mergeCell ref="E112:F112"/>
    <mergeCell ref="B113:C113"/>
    <mergeCell ref="E113:F113"/>
    <mergeCell ref="E109:F109"/>
    <mergeCell ref="B110:C110"/>
    <mergeCell ref="E110:F110"/>
    <mergeCell ref="B111:C111"/>
    <mergeCell ref="E111:F111"/>
    <mergeCell ref="B65:C65"/>
    <mergeCell ref="D65:E65"/>
    <mergeCell ref="F65:G65"/>
    <mergeCell ref="B66:C66"/>
    <mergeCell ref="D66:E66"/>
    <mergeCell ref="F66:G66"/>
    <mergeCell ref="D67:E67"/>
    <mergeCell ref="F67:G67"/>
    <mergeCell ref="B68:C68"/>
    <mergeCell ref="D68:E68"/>
    <mergeCell ref="F68:G68"/>
    <mergeCell ref="B67:C67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D82:E82"/>
    <mergeCell ref="B73:C73"/>
    <mergeCell ref="D73:E73"/>
    <mergeCell ref="F73:G73"/>
    <mergeCell ref="B74:C74"/>
    <mergeCell ref="D74:E74"/>
    <mergeCell ref="F74:G74"/>
    <mergeCell ref="D78:E78"/>
    <mergeCell ref="F78:G78"/>
    <mergeCell ref="D81:E81"/>
    <mergeCell ref="B83:C83"/>
    <mergeCell ref="B75:C75"/>
    <mergeCell ref="B81:C81"/>
    <mergeCell ref="B82:C82"/>
    <mergeCell ref="B77:C77"/>
    <mergeCell ref="B79:C79"/>
    <mergeCell ref="B76:C76"/>
    <mergeCell ref="B78:C78"/>
  </mergeCells>
  <printOptions/>
  <pageMargins left="0.75" right="0.75" top="0.5" bottom="1.37" header="0.5" footer="0.7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2013-03-26T07:57:37Z</cp:lastPrinted>
  <dcterms:created xsi:type="dcterms:W3CDTF">2013-03-01T05:02:35Z</dcterms:created>
  <dcterms:modified xsi:type="dcterms:W3CDTF">2014-03-21T05:15:08Z</dcterms:modified>
  <cp:category/>
  <cp:version/>
  <cp:contentType/>
  <cp:contentStatus/>
</cp:coreProperties>
</file>